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Итоговый протокол" sheetId="1" r:id="rId1"/>
    <sheet name="Скалолазание - личка" sheetId="2" r:id="rId2"/>
  </sheets>
  <definedNames>
    <definedName name="_xlnm.Print_Area" localSheetId="0">'Итоговый протокол'!$A$1:$AB$36</definedName>
  </definedNames>
  <calcPr calcId="145621"/>
</workbook>
</file>

<file path=xl/calcChain.xml><?xml version="1.0" encoding="utf-8"?>
<calcChain xmlns="http://schemas.openxmlformats.org/spreadsheetml/2006/main">
  <c r="Z29" i="1" l="1"/>
  <c r="AA29" i="1" s="1"/>
  <c r="Z31" i="1"/>
  <c r="Z30" i="1"/>
  <c r="AA30" i="1" s="1"/>
  <c r="Z32" i="1"/>
  <c r="Z28" i="1"/>
  <c r="AA28" i="1" s="1"/>
  <c r="Z18" i="1"/>
  <c r="Z20" i="1"/>
  <c r="Z21" i="1"/>
  <c r="Z23" i="1"/>
  <c r="Z24" i="1"/>
  <c r="Z25" i="1"/>
  <c r="Z22" i="1"/>
  <c r="Z12" i="1"/>
  <c r="Z15" i="1"/>
  <c r="Z10" i="1"/>
  <c r="Z13" i="1"/>
  <c r="Z14" i="1"/>
  <c r="Z11" i="1"/>
  <c r="Z27" i="1"/>
  <c r="Z19" i="1"/>
  <c r="Z16" i="1"/>
  <c r="U29" i="1"/>
  <c r="U31" i="1"/>
  <c r="AA31" i="1" s="1"/>
  <c r="U30" i="1"/>
  <c r="U32" i="1"/>
  <c r="AA32" i="1" s="1"/>
  <c r="U28" i="1"/>
  <c r="U18" i="1"/>
  <c r="AA18" i="1" s="1"/>
  <c r="U20" i="1"/>
  <c r="U21" i="1"/>
  <c r="AA21" i="1" s="1"/>
  <c r="U23" i="1"/>
  <c r="U24" i="1"/>
  <c r="AA24" i="1" s="1"/>
  <c r="U25" i="1"/>
  <c r="U22" i="1"/>
  <c r="AA22" i="1" s="1"/>
  <c r="U27" i="1"/>
  <c r="U19" i="1"/>
  <c r="AA19" i="1" s="1"/>
  <c r="U11" i="1"/>
  <c r="AA11" i="1" s="1"/>
  <c r="U12" i="1"/>
  <c r="AA12" i="1" s="1"/>
  <c r="U15" i="1"/>
  <c r="AA15" i="1" s="1"/>
  <c r="U10" i="1"/>
  <c r="AA10" i="1" s="1"/>
  <c r="U13" i="1"/>
  <c r="AA13" i="1" s="1"/>
  <c r="U14" i="1"/>
  <c r="AA14" i="1" s="1"/>
  <c r="U16" i="1"/>
  <c r="AA27" i="1" l="1"/>
  <c r="AA25" i="1"/>
  <c r="AA23" i="1"/>
  <c r="AA20" i="1"/>
  <c r="AA16" i="1"/>
  <c r="B20" i="2"/>
  <c r="B11" i="2"/>
  <c r="B12" i="2"/>
  <c r="B18" i="2"/>
  <c r="B10" i="2"/>
  <c r="B9" i="2"/>
  <c r="B5" i="2"/>
</calcChain>
</file>

<file path=xl/sharedStrings.xml><?xml version="1.0" encoding="utf-8"?>
<sst xmlns="http://schemas.openxmlformats.org/spreadsheetml/2006/main" count="178" uniqueCount="138">
  <si>
    <t>Команда</t>
  </si>
  <si>
    <t>МЕСТО</t>
  </si>
  <si>
    <t>1 группа</t>
  </si>
  <si>
    <t>Бабкинская СШ</t>
  </si>
  <si>
    <t>Бершетская СШ</t>
  </si>
  <si>
    <t>Кондратовская СШ</t>
  </si>
  <si>
    <t>Мулянская СШ</t>
  </si>
  <si>
    <t>Савинская СШ</t>
  </si>
  <si>
    <t>Юго-Камская СШ</t>
  </si>
  <si>
    <t>2 группа</t>
  </si>
  <si>
    <t>3 группа</t>
  </si>
  <si>
    <t>Кондратовский д/с «Ладошки»</t>
  </si>
  <si>
    <t>ИТОГО баллов по основным конкурсам</t>
  </si>
  <si>
    <t>Гл. судья ______________ /Н.А. Кандакова/</t>
  </si>
  <si>
    <t>Гл. секретарь _____________/О.Н. Садырина/</t>
  </si>
  <si>
    <t>№ п/п</t>
  </si>
  <si>
    <t xml:space="preserve">Лобановская СШ </t>
  </si>
  <si>
    <t>Фроловская СШ</t>
  </si>
  <si>
    <t>Бонусные конкурсы</t>
  </si>
  <si>
    <t>Култаевская СШ</t>
  </si>
  <si>
    <t>Юговская СШ</t>
  </si>
  <si>
    <t>Гамовская СШ</t>
  </si>
  <si>
    <t>Конзаводская СШ</t>
  </si>
  <si>
    <t>Платошинская СШ</t>
  </si>
  <si>
    <t>Лобановский д/с "Солнечный город"</t>
  </si>
  <si>
    <t>Култаевский д/с "Егоза"</t>
  </si>
  <si>
    <t>Фроловский д/с "Галактика"</t>
  </si>
  <si>
    <t>ДЮЦ "Импульс"</t>
  </si>
  <si>
    <t>Кондратовский д/с «Акварельки»</t>
  </si>
  <si>
    <t>У-Качкинская СШ</t>
  </si>
  <si>
    <t>Хохловский ф-л</t>
  </si>
  <si>
    <t>Н-Муллинская СШ</t>
  </si>
  <si>
    <t>ОУ</t>
  </si>
  <si>
    <t>Женщины</t>
  </si>
  <si>
    <t>Время</t>
  </si>
  <si>
    <t>Место</t>
  </si>
  <si>
    <t>Мужчины</t>
  </si>
  <si>
    <t>Минеев Владимир</t>
  </si>
  <si>
    <t>Патокин Вениамин</t>
  </si>
  <si>
    <t>Никифоров Михаил</t>
  </si>
  <si>
    <t>Бабушкин Георгий</t>
  </si>
  <si>
    <t>Демин Михаил</t>
  </si>
  <si>
    <t>Дуплякин Андрей</t>
  </si>
  <si>
    <t>Бурдин Александр</t>
  </si>
  <si>
    <t>Полыгалов Василий</t>
  </si>
  <si>
    <t>Хлупцев Егор</t>
  </si>
  <si>
    <t>Фадеев Константин</t>
  </si>
  <si>
    <t>Оборин Александр</t>
  </si>
  <si>
    <t>Габзалилов Алмаз</t>
  </si>
  <si>
    <t>Акбаров Закир</t>
  </si>
  <si>
    <t>Норицин Алексей</t>
  </si>
  <si>
    <t>Шибанов Денис</t>
  </si>
  <si>
    <t>Ажгихин Сергей</t>
  </si>
  <si>
    <t>Малков Павел</t>
  </si>
  <si>
    <t>Александров Павел</t>
  </si>
  <si>
    <t>в/к</t>
  </si>
  <si>
    <t>Судейская бригада</t>
  </si>
  <si>
    <t>3:26:84</t>
  </si>
  <si>
    <t>Лобановская СШ</t>
  </si>
  <si>
    <t>Кондратовский д/с "Акварельки"</t>
  </si>
  <si>
    <t>Лобановский д/ "Солнечный город"</t>
  </si>
  <si>
    <t>Ладейщикова Александра</t>
  </si>
  <si>
    <t>не задела</t>
  </si>
  <si>
    <t>Сафиулина Юлия</t>
  </si>
  <si>
    <t>Тарасова Галина</t>
  </si>
  <si>
    <t>Шабунина Евгения</t>
  </si>
  <si>
    <t>Мальцева Светлана</t>
  </si>
  <si>
    <t>Кетова Альбина</t>
  </si>
  <si>
    <t>Шаляпина Марина</t>
  </si>
  <si>
    <t>Панькова Наталья</t>
  </si>
  <si>
    <t>Остапущенко Юлия</t>
  </si>
  <si>
    <t>Ломачинская Полина</t>
  </si>
  <si>
    <t>Васильева Оксана</t>
  </si>
  <si>
    <t>Мальцева Ольга</t>
  </si>
  <si>
    <t>Караваева Вера</t>
  </si>
  <si>
    <t>Асташова Ольга</t>
  </si>
  <si>
    <t>Павёлкина Мария</t>
  </si>
  <si>
    <t>Васильева Ксения</t>
  </si>
  <si>
    <t>Пархоменко Оксана</t>
  </si>
  <si>
    <t>Фроловская СШ "Навигатор"</t>
  </si>
  <si>
    <t>Итоги скалолазанья (личное первенство)</t>
  </si>
  <si>
    <t>Сылвенская СШ им. В.Каменского</t>
  </si>
  <si>
    <t>п/п</t>
  </si>
  <si>
    <t>№п/п</t>
  </si>
  <si>
    <t>Итоговый протокол VI районной туриады работников образования Пермского муниципального района</t>
  </si>
  <si>
    <t>10-13 июня 2022г.</t>
  </si>
  <si>
    <t>река Усьва</t>
  </si>
  <si>
    <t>«Сказка – ложь, да в ней намёк…»,</t>
  </si>
  <si>
    <t>посвященной Году традиций в Пермском муниципальном районе, Году народного искусства и культурного наследия народов России</t>
  </si>
  <si>
    <t>Соревнование «Волшебные узелки»</t>
  </si>
  <si>
    <t>Скоростное ралли "Тише едешь - дальше будешь»</t>
  </si>
  <si>
    <t>Ориентиро-вание на воде</t>
  </si>
  <si>
    <t>Топографический конкурс «Там на неведомых дорожках…»</t>
  </si>
  <si>
    <t>Краеведческая викторина «По сказкам Пермских писателей»</t>
  </si>
  <si>
    <t>Конкурс-дефиле «Тупик нечистой силы 13»</t>
  </si>
  <si>
    <t>Конкурс «Кот в мешке»</t>
  </si>
  <si>
    <t>Наличие спас-жилетов</t>
  </si>
  <si>
    <r>
      <rPr>
        <sz val="7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Конкурс-сюрприз</t>
    </r>
  </si>
  <si>
    <t>Сылвенский д/с "Рябинка"</t>
  </si>
  <si>
    <t>баллы</t>
  </si>
  <si>
    <t>место</t>
  </si>
  <si>
    <t>ОБЩИЙ ИТОГ</t>
  </si>
  <si>
    <t>снятие</t>
  </si>
  <si>
    <t>Эстафета "Сказочные средства передвижения"</t>
  </si>
  <si>
    <t>жен</t>
  </si>
  <si>
    <t>муж/ смеш</t>
  </si>
  <si>
    <t>2:28 (3м)</t>
  </si>
  <si>
    <t>2:37 (6м)</t>
  </si>
  <si>
    <t>2:22 (2м)</t>
  </si>
  <si>
    <t>2:33 (5м)</t>
  </si>
  <si>
    <t>3:11 (5м)</t>
  </si>
  <si>
    <t>4:06 (2м)</t>
  </si>
  <si>
    <t>3:14  (6м)</t>
  </si>
  <si>
    <t>время</t>
  </si>
  <si>
    <t>Итого баллов по бонусным конкурсам</t>
  </si>
  <si>
    <t>узлы</t>
  </si>
  <si>
    <t>Представление команд "В тридесятом царстве, в некотором государстве…"</t>
  </si>
  <si>
    <t>очередь сдачи</t>
  </si>
  <si>
    <r>
      <t xml:space="preserve">2:26 </t>
    </r>
    <r>
      <rPr>
        <b/>
        <sz val="12"/>
        <rFont val="Calibri"/>
        <family val="2"/>
        <charset val="204"/>
        <scheme val="minor"/>
      </rPr>
      <t>(2м)</t>
    </r>
  </si>
  <si>
    <r>
      <t xml:space="preserve">2:56 </t>
    </r>
    <r>
      <rPr>
        <b/>
        <sz val="12"/>
        <rFont val="Calibri"/>
        <family val="2"/>
        <charset val="204"/>
        <scheme val="minor"/>
      </rPr>
      <t>(1м)</t>
    </r>
  </si>
  <si>
    <r>
      <t>4:25</t>
    </r>
    <r>
      <rPr>
        <b/>
        <sz val="12"/>
        <rFont val="Calibri"/>
        <family val="2"/>
        <charset val="204"/>
        <scheme val="minor"/>
      </rPr>
      <t xml:space="preserve"> (3м)</t>
    </r>
  </si>
  <si>
    <r>
      <t xml:space="preserve">3:32 </t>
    </r>
    <r>
      <rPr>
        <b/>
        <sz val="12"/>
        <rFont val="Calibri"/>
        <family val="2"/>
        <charset val="204"/>
        <scheme val="minor"/>
      </rPr>
      <t>(2м)</t>
    </r>
  </si>
  <si>
    <r>
      <t xml:space="preserve">3:52 </t>
    </r>
    <r>
      <rPr>
        <b/>
        <sz val="12"/>
        <rFont val="Calibri"/>
        <family val="2"/>
        <charset val="204"/>
        <scheme val="minor"/>
      </rPr>
      <t>(4м)</t>
    </r>
  </si>
  <si>
    <r>
      <t xml:space="preserve">2:24 </t>
    </r>
    <r>
      <rPr>
        <b/>
        <sz val="12"/>
        <rFont val="Calibri"/>
        <family val="2"/>
        <charset val="204"/>
        <scheme val="minor"/>
      </rPr>
      <t>(1м</t>
    </r>
    <r>
      <rPr>
        <sz val="12"/>
        <rFont val="Calibri"/>
        <family val="2"/>
        <charset val="204"/>
        <scheme val="minor"/>
      </rPr>
      <t>)</t>
    </r>
  </si>
  <si>
    <r>
      <t xml:space="preserve">2:23 </t>
    </r>
    <r>
      <rPr>
        <b/>
        <sz val="12"/>
        <rFont val="Calibri"/>
        <family val="2"/>
        <charset val="204"/>
        <scheme val="minor"/>
      </rPr>
      <t>(3м)</t>
    </r>
  </si>
  <si>
    <r>
      <t xml:space="preserve">2:18 </t>
    </r>
    <r>
      <rPr>
        <b/>
        <sz val="12"/>
        <rFont val="Calibri"/>
        <family val="2"/>
        <charset val="204"/>
        <scheme val="minor"/>
      </rPr>
      <t>(1м)</t>
    </r>
  </si>
  <si>
    <r>
      <t xml:space="preserve">2:37 </t>
    </r>
    <r>
      <rPr>
        <b/>
        <sz val="12"/>
        <rFont val="Calibri"/>
        <family val="2"/>
        <charset val="204"/>
        <scheme val="minor"/>
      </rPr>
      <t>(6м)</t>
    </r>
  </si>
  <si>
    <r>
      <t xml:space="preserve">2:24 </t>
    </r>
    <r>
      <rPr>
        <b/>
        <sz val="12"/>
        <rFont val="Calibri"/>
        <family val="2"/>
        <charset val="204"/>
        <scheme val="minor"/>
      </rPr>
      <t>(4м)</t>
    </r>
  </si>
  <si>
    <r>
      <t xml:space="preserve">3:59 </t>
    </r>
    <r>
      <rPr>
        <b/>
        <sz val="12"/>
        <rFont val="Calibri"/>
        <family val="2"/>
        <charset val="204"/>
        <scheme val="minor"/>
      </rPr>
      <t>(3м)</t>
    </r>
  </si>
  <si>
    <r>
      <t xml:space="preserve">2:25 </t>
    </r>
    <r>
      <rPr>
        <b/>
        <sz val="12"/>
        <rFont val="Calibri"/>
        <family val="2"/>
        <charset val="204"/>
        <scheme val="minor"/>
      </rPr>
      <t>(1м)</t>
    </r>
  </si>
  <si>
    <r>
      <t xml:space="preserve">2:52 </t>
    </r>
    <r>
      <rPr>
        <b/>
        <sz val="12"/>
        <rFont val="Calibri"/>
        <family val="2"/>
        <charset val="204"/>
        <scheme val="minor"/>
      </rPr>
      <t>(2м)</t>
    </r>
  </si>
  <si>
    <r>
      <t>4:02</t>
    </r>
    <r>
      <rPr>
        <b/>
        <sz val="12"/>
        <rFont val="Calibri"/>
        <family val="2"/>
        <charset val="204"/>
        <scheme val="minor"/>
      </rPr>
      <t xml:space="preserve"> (4м)</t>
    </r>
  </si>
  <si>
    <r>
      <t xml:space="preserve">5:17 </t>
    </r>
    <r>
      <rPr>
        <b/>
        <sz val="12"/>
        <rFont val="Calibri"/>
        <family val="2"/>
        <charset val="204"/>
        <scheme val="minor"/>
      </rPr>
      <t>(3м)</t>
    </r>
  </si>
  <si>
    <r>
      <t>4:03</t>
    </r>
    <r>
      <rPr>
        <b/>
        <sz val="12"/>
        <rFont val="Calibri"/>
        <family val="2"/>
        <charset val="204"/>
        <scheme val="minor"/>
      </rPr>
      <t xml:space="preserve"> (1м)</t>
    </r>
  </si>
  <si>
    <r>
      <t>2:30</t>
    </r>
    <r>
      <rPr>
        <b/>
        <sz val="12"/>
        <rFont val="Calibri"/>
        <family val="2"/>
        <charset val="204"/>
        <scheme val="minor"/>
      </rPr>
      <t xml:space="preserve"> (2м)</t>
    </r>
  </si>
  <si>
    <r>
      <t xml:space="preserve">2:32 </t>
    </r>
    <r>
      <rPr>
        <b/>
        <sz val="12"/>
        <rFont val="Calibri"/>
        <family val="2"/>
        <charset val="204"/>
        <scheme val="minor"/>
      </rPr>
      <t>(3м)</t>
    </r>
  </si>
  <si>
    <r>
      <t xml:space="preserve">2:11 </t>
    </r>
    <r>
      <rPr>
        <b/>
        <sz val="12"/>
        <rFont val="Calibri"/>
        <family val="2"/>
        <charset val="204"/>
        <scheme val="minor"/>
      </rPr>
      <t>(1м)</t>
    </r>
  </si>
  <si>
    <r>
      <t xml:space="preserve">3:03 </t>
    </r>
    <r>
      <rPr>
        <b/>
        <sz val="12"/>
        <rFont val="Calibri"/>
        <family val="2"/>
        <charset val="204"/>
        <scheme val="minor"/>
      </rPr>
      <t>(4м)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</si>
</sst>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4" xfId="0" applyFill="1" applyBorder="1"/>
    <xf numFmtId="0" fontId="0" fillId="0" borderId="1" xfId="0" applyFill="1" applyBorder="1"/>
    <xf numFmtId="0" fontId="0" fillId="0" borderId="4" xfId="0" applyBorder="1"/>
    <xf numFmtId="0" fontId="1" fillId="0" borderId="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view="pageBreakPreview" zoomScale="75" zoomScaleNormal="100" zoomScaleSheetLayoutView="75" workbookViewId="0">
      <selection activeCell="AA40" sqref="AA40"/>
    </sheetView>
  </sheetViews>
  <sheetFormatPr defaultColWidth="9.140625" defaultRowHeight="18.75" x14ac:dyDescent="0.3"/>
  <cols>
    <col min="1" max="1" width="5.28515625" style="1" customWidth="1"/>
    <col min="2" max="2" width="42.28515625" style="1" customWidth="1"/>
    <col min="3" max="3" width="9.140625" style="1" customWidth="1"/>
    <col min="4" max="4" width="12.85546875" style="6" customWidth="1"/>
    <col min="5" max="5" width="7.5703125" style="6" customWidth="1"/>
    <col min="6" max="6" width="6.42578125" style="6" customWidth="1"/>
    <col min="7" max="7" width="7.85546875" style="6" customWidth="1"/>
    <col min="8" max="8" width="11" style="6" customWidth="1"/>
    <col min="9" max="9" width="10.42578125" style="6" customWidth="1"/>
    <col min="10" max="10" width="7.28515625" style="6" customWidth="1"/>
    <col min="11" max="11" width="9" style="6" customWidth="1"/>
    <col min="12" max="12" width="8.7109375" style="6" customWidth="1"/>
    <col min="13" max="13" width="8.28515625" style="6" customWidth="1"/>
    <col min="14" max="14" width="8" style="6" customWidth="1"/>
    <col min="15" max="15" width="7.5703125" style="6" customWidth="1"/>
    <col min="16" max="16" width="8.7109375" style="6" customWidth="1"/>
    <col min="17" max="17" width="7.85546875" style="6" customWidth="1"/>
    <col min="18" max="18" width="9.42578125" style="6" customWidth="1"/>
    <col min="19" max="19" width="8.140625" style="6" customWidth="1"/>
    <col min="20" max="20" width="7.7109375" style="6" customWidth="1"/>
    <col min="21" max="21" width="13" style="6" customWidth="1"/>
    <col min="22" max="22" width="12.42578125" style="6" customWidth="1"/>
    <col min="23" max="23" width="9.7109375" style="6" customWidth="1"/>
    <col min="24" max="25" width="10.7109375" style="6" customWidth="1"/>
    <col min="26" max="26" width="13.140625" style="6" customWidth="1"/>
    <col min="27" max="27" width="10" style="6" customWidth="1"/>
    <col min="28" max="28" width="9.140625" style="6" customWidth="1"/>
    <col min="29" max="16384" width="9.140625" style="1"/>
  </cols>
  <sheetData>
    <row r="1" spans="1:28" ht="16.149999999999999" customHeight="1" x14ac:dyDescent="0.3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7.45" customHeight="1" x14ac:dyDescent="0.35">
      <c r="A2" s="33" t="s">
        <v>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ht="17.45" customHeight="1" x14ac:dyDescent="0.35">
      <c r="A3" s="43" t="s">
        <v>88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x14ac:dyDescent="0.3">
      <c r="A4" s="38" t="s">
        <v>85</v>
      </c>
      <c r="B4" s="38"/>
      <c r="C4" s="29"/>
      <c r="D4" s="2"/>
      <c r="E4" s="28"/>
      <c r="F4" s="28"/>
      <c r="G4" s="2"/>
      <c r="H4" s="28"/>
      <c r="I4" s="28"/>
      <c r="J4" s="2"/>
      <c r="K4" s="28"/>
      <c r="L4" s="2"/>
      <c r="M4" s="28"/>
      <c r="N4" s="28"/>
      <c r="O4" s="2"/>
      <c r="P4" s="28"/>
      <c r="Q4" s="28"/>
      <c r="R4" s="28"/>
      <c r="S4" s="28"/>
      <c r="T4" s="2"/>
      <c r="U4" s="39" t="s">
        <v>86</v>
      </c>
      <c r="V4" s="39"/>
      <c r="W4" s="39"/>
      <c r="X4" s="39"/>
      <c r="Y4" s="39"/>
      <c r="Z4" s="39"/>
      <c r="AA4" s="39"/>
      <c r="AB4" s="39"/>
    </row>
    <row r="6" spans="1:28" ht="24" customHeight="1" x14ac:dyDescent="0.3">
      <c r="A6" s="36" t="s">
        <v>15</v>
      </c>
      <c r="B6" s="36" t="s">
        <v>0</v>
      </c>
      <c r="C6" s="59" t="s">
        <v>116</v>
      </c>
      <c r="D6" s="60"/>
      <c r="E6" s="44" t="s">
        <v>89</v>
      </c>
      <c r="F6" s="65"/>
      <c r="G6" s="45"/>
      <c r="H6" s="44" t="s">
        <v>90</v>
      </c>
      <c r="I6" s="65"/>
      <c r="J6" s="45"/>
      <c r="K6" s="44" t="s">
        <v>103</v>
      </c>
      <c r="L6" s="45"/>
      <c r="M6" s="44" t="s">
        <v>92</v>
      </c>
      <c r="N6" s="65"/>
      <c r="O6" s="45"/>
      <c r="P6" s="44" t="s">
        <v>91</v>
      </c>
      <c r="Q6" s="45"/>
      <c r="R6" s="44" t="s">
        <v>93</v>
      </c>
      <c r="S6" s="65"/>
      <c r="T6" s="45"/>
      <c r="U6" s="56" t="s">
        <v>12</v>
      </c>
      <c r="V6" s="49" t="s">
        <v>18</v>
      </c>
      <c r="W6" s="50"/>
      <c r="X6" s="50"/>
      <c r="Y6" s="50"/>
      <c r="Z6" s="51"/>
      <c r="AA6" s="67" t="s">
        <v>101</v>
      </c>
      <c r="AB6" s="36" t="s">
        <v>1</v>
      </c>
    </row>
    <row r="7" spans="1:28" ht="71.25" customHeight="1" x14ac:dyDescent="0.3">
      <c r="A7" s="48"/>
      <c r="B7" s="48"/>
      <c r="C7" s="61"/>
      <c r="D7" s="62"/>
      <c r="E7" s="46"/>
      <c r="F7" s="66"/>
      <c r="G7" s="47"/>
      <c r="H7" s="46"/>
      <c r="I7" s="66"/>
      <c r="J7" s="47"/>
      <c r="K7" s="46"/>
      <c r="L7" s="47"/>
      <c r="M7" s="46"/>
      <c r="N7" s="66"/>
      <c r="O7" s="47"/>
      <c r="P7" s="46"/>
      <c r="Q7" s="47"/>
      <c r="R7" s="46"/>
      <c r="S7" s="66"/>
      <c r="T7" s="47"/>
      <c r="U7" s="58"/>
      <c r="V7" s="52" t="s">
        <v>94</v>
      </c>
      <c r="W7" s="52" t="s">
        <v>95</v>
      </c>
      <c r="X7" s="54" t="s">
        <v>97</v>
      </c>
      <c r="Y7" s="52" t="s">
        <v>96</v>
      </c>
      <c r="Z7" s="70" t="s">
        <v>114</v>
      </c>
      <c r="AA7" s="68"/>
      <c r="AB7" s="48"/>
    </row>
    <row r="8" spans="1:28" ht="32.25" customHeight="1" x14ac:dyDescent="0.3">
      <c r="A8" s="37"/>
      <c r="B8" s="37"/>
      <c r="C8" s="31" t="s">
        <v>99</v>
      </c>
      <c r="D8" s="31" t="s">
        <v>100</v>
      </c>
      <c r="E8" s="31" t="s">
        <v>99</v>
      </c>
      <c r="F8" s="31" t="s">
        <v>115</v>
      </c>
      <c r="G8" s="31" t="s">
        <v>100</v>
      </c>
      <c r="H8" s="31" t="s">
        <v>105</v>
      </c>
      <c r="I8" s="31" t="s">
        <v>104</v>
      </c>
      <c r="J8" s="31" t="s">
        <v>100</v>
      </c>
      <c r="K8" s="31" t="s">
        <v>113</v>
      </c>
      <c r="L8" s="31" t="s">
        <v>100</v>
      </c>
      <c r="M8" s="31" t="s">
        <v>113</v>
      </c>
      <c r="N8" s="31" t="s">
        <v>99</v>
      </c>
      <c r="O8" s="31" t="s">
        <v>100</v>
      </c>
      <c r="P8" s="31" t="s">
        <v>99</v>
      </c>
      <c r="Q8" s="31" t="s">
        <v>100</v>
      </c>
      <c r="R8" s="31" t="s">
        <v>117</v>
      </c>
      <c r="S8" s="31" t="s">
        <v>99</v>
      </c>
      <c r="T8" s="31" t="s">
        <v>100</v>
      </c>
      <c r="U8" s="57"/>
      <c r="V8" s="53"/>
      <c r="W8" s="53"/>
      <c r="X8" s="55"/>
      <c r="Y8" s="53"/>
      <c r="Z8" s="71"/>
      <c r="AA8" s="69"/>
      <c r="AB8" s="37"/>
    </row>
    <row r="9" spans="1:28" x14ac:dyDescent="0.3">
      <c r="A9" s="34" t="s">
        <v>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6.899999999999999" customHeight="1" x14ac:dyDescent="0.3">
      <c r="A10" s="3">
        <v>1</v>
      </c>
      <c r="B10" s="4" t="s">
        <v>29</v>
      </c>
      <c r="C10" s="76">
        <v>83</v>
      </c>
      <c r="D10" s="63">
        <v>2</v>
      </c>
      <c r="E10" s="77">
        <v>0.39</v>
      </c>
      <c r="F10" s="64">
        <v>7</v>
      </c>
      <c r="G10" s="63">
        <v>2</v>
      </c>
      <c r="H10" s="78" t="s">
        <v>118</v>
      </c>
      <c r="I10" s="64"/>
      <c r="J10" s="63">
        <v>2</v>
      </c>
      <c r="K10" s="77">
        <v>1.1000000000000001</v>
      </c>
      <c r="L10" s="63">
        <v>1</v>
      </c>
      <c r="M10" s="64">
        <v>3.39</v>
      </c>
      <c r="N10" s="64">
        <v>15</v>
      </c>
      <c r="O10" s="63">
        <v>1</v>
      </c>
      <c r="P10" s="64">
        <v>45</v>
      </c>
      <c r="Q10" s="63">
        <v>1</v>
      </c>
      <c r="R10" s="64">
        <v>1</v>
      </c>
      <c r="S10" s="64">
        <v>24</v>
      </c>
      <c r="T10" s="7">
        <v>4</v>
      </c>
      <c r="U10" s="13">
        <f>D10+G10+J10+L10+O10+Q10+T10</f>
        <v>13</v>
      </c>
      <c r="V10" s="3">
        <v>1</v>
      </c>
      <c r="W10" s="3">
        <v>1</v>
      </c>
      <c r="X10" s="3">
        <v>1</v>
      </c>
      <c r="Y10" s="3">
        <v>1</v>
      </c>
      <c r="Z10" s="14">
        <f>SUM(V10:Y10)</f>
        <v>4</v>
      </c>
      <c r="AA10" s="75">
        <f>U10-Z10</f>
        <v>9</v>
      </c>
      <c r="AB10" s="9">
        <v>1</v>
      </c>
    </row>
    <row r="11" spans="1:28" ht="16.899999999999999" customHeight="1" x14ac:dyDescent="0.3">
      <c r="A11" s="3">
        <v>2</v>
      </c>
      <c r="B11" s="4" t="s">
        <v>5</v>
      </c>
      <c r="C11" s="76">
        <v>75</v>
      </c>
      <c r="D11" s="63">
        <v>3</v>
      </c>
      <c r="E11" s="77">
        <v>1.47</v>
      </c>
      <c r="F11" s="64">
        <v>8</v>
      </c>
      <c r="G11" s="63">
        <v>1</v>
      </c>
      <c r="H11" s="78" t="s">
        <v>106</v>
      </c>
      <c r="I11" s="64" t="s">
        <v>119</v>
      </c>
      <c r="J11" s="63">
        <v>1</v>
      </c>
      <c r="K11" s="64">
        <v>1.1399999999999999</v>
      </c>
      <c r="L11" s="63">
        <v>3</v>
      </c>
      <c r="M11" s="64">
        <v>2.23</v>
      </c>
      <c r="N11" s="64">
        <v>12</v>
      </c>
      <c r="O11" s="7">
        <v>4</v>
      </c>
      <c r="P11" s="64">
        <v>40</v>
      </c>
      <c r="Q11" s="63">
        <v>2</v>
      </c>
      <c r="R11" s="64">
        <v>6</v>
      </c>
      <c r="S11" s="64">
        <v>27.2</v>
      </c>
      <c r="T11" s="63">
        <v>1</v>
      </c>
      <c r="U11" s="13">
        <f>D11+G11+J11+L11+O11+Q11+T11</f>
        <v>15</v>
      </c>
      <c r="V11" s="3">
        <v>1</v>
      </c>
      <c r="W11" s="3">
        <v>1</v>
      </c>
      <c r="X11" s="3">
        <v>1</v>
      </c>
      <c r="Y11" s="3">
        <v>1</v>
      </c>
      <c r="Z11" s="14">
        <f>SUM(V11:Y11)</f>
        <v>4</v>
      </c>
      <c r="AA11" s="75">
        <f>U11-Z11</f>
        <v>11</v>
      </c>
      <c r="AB11" s="9">
        <v>2</v>
      </c>
    </row>
    <row r="12" spans="1:28" ht="16.899999999999999" customHeight="1" x14ac:dyDescent="0.3">
      <c r="A12" s="3">
        <v>3</v>
      </c>
      <c r="B12" s="4" t="s">
        <v>16</v>
      </c>
      <c r="C12" s="76">
        <v>85</v>
      </c>
      <c r="D12" s="63">
        <v>1</v>
      </c>
      <c r="E12" s="77">
        <v>2.2400000000000002</v>
      </c>
      <c r="F12" s="64">
        <v>7</v>
      </c>
      <c r="G12" s="63">
        <v>3</v>
      </c>
      <c r="H12" s="78" t="s">
        <v>118</v>
      </c>
      <c r="I12" s="64"/>
      <c r="J12" s="63">
        <v>2</v>
      </c>
      <c r="K12" s="64">
        <v>1.43</v>
      </c>
      <c r="L12" s="7">
        <v>5</v>
      </c>
      <c r="M12" s="64">
        <v>5.43</v>
      </c>
      <c r="N12" s="64">
        <v>14</v>
      </c>
      <c r="O12" s="63">
        <v>3</v>
      </c>
      <c r="P12" s="64">
        <v>5</v>
      </c>
      <c r="Q12" s="7">
        <v>4</v>
      </c>
      <c r="R12" s="64">
        <v>9</v>
      </c>
      <c r="S12" s="64">
        <v>26.8</v>
      </c>
      <c r="T12" s="63">
        <v>2</v>
      </c>
      <c r="U12" s="13">
        <f>D12+G12+J12+L12+O12+Q12+T12</f>
        <v>20</v>
      </c>
      <c r="V12" s="3">
        <v>1</v>
      </c>
      <c r="W12" s="3">
        <v>0.5</v>
      </c>
      <c r="X12" s="3">
        <v>1</v>
      </c>
      <c r="Y12" s="3"/>
      <c r="Z12" s="14">
        <f>SUM(V12:Y12)</f>
        <v>2.5</v>
      </c>
      <c r="AA12" s="75">
        <f>U12-Z12</f>
        <v>17.5</v>
      </c>
      <c r="AB12" s="9">
        <v>3</v>
      </c>
    </row>
    <row r="13" spans="1:28" ht="16.899999999999999" customHeight="1" x14ac:dyDescent="0.3">
      <c r="A13" s="3">
        <v>4</v>
      </c>
      <c r="B13" s="4" t="s">
        <v>17</v>
      </c>
      <c r="C13" s="76">
        <v>65</v>
      </c>
      <c r="D13" s="7">
        <v>5</v>
      </c>
      <c r="E13" s="77">
        <v>2.25</v>
      </c>
      <c r="F13" s="64">
        <v>6</v>
      </c>
      <c r="G13" s="7">
        <v>4</v>
      </c>
      <c r="H13" s="78"/>
      <c r="I13" s="64" t="s">
        <v>120</v>
      </c>
      <c r="J13" s="63">
        <v>3</v>
      </c>
      <c r="K13" s="77">
        <v>1.4</v>
      </c>
      <c r="L13" s="7">
        <v>4</v>
      </c>
      <c r="M13" s="64">
        <v>5.52</v>
      </c>
      <c r="N13" s="64">
        <v>15</v>
      </c>
      <c r="O13" s="63">
        <v>2</v>
      </c>
      <c r="P13" s="64">
        <v>40</v>
      </c>
      <c r="Q13" s="63">
        <v>2</v>
      </c>
      <c r="R13" s="64">
        <v>8</v>
      </c>
      <c r="S13" s="64">
        <v>19.600000000000001</v>
      </c>
      <c r="T13" s="7">
        <v>7</v>
      </c>
      <c r="U13" s="13">
        <f>D13+G13+J13+L13+O13+Q13+T13</f>
        <v>27</v>
      </c>
      <c r="V13" s="3">
        <v>1</v>
      </c>
      <c r="W13" s="3">
        <v>0.5</v>
      </c>
      <c r="X13" s="3">
        <v>1</v>
      </c>
      <c r="Y13" s="3">
        <v>1</v>
      </c>
      <c r="Z13" s="14">
        <f>SUM(V13:Y13)</f>
        <v>3.5</v>
      </c>
      <c r="AA13" s="75">
        <f>U13-Z13</f>
        <v>23.5</v>
      </c>
      <c r="AB13" s="12">
        <v>4</v>
      </c>
    </row>
    <row r="14" spans="1:28" ht="16.899999999999999" customHeight="1" x14ac:dyDescent="0.3">
      <c r="A14" s="3">
        <v>5</v>
      </c>
      <c r="B14" s="4" t="s">
        <v>8</v>
      </c>
      <c r="C14" s="76">
        <v>64</v>
      </c>
      <c r="D14" s="7">
        <v>6</v>
      </c>
      <c r="E14" s="77">
        <v>1.51</v>
      </c>
      <c r="F14" s="64">
        <v>5</v>
      </c>
      <c r="G14" s="7">
        <v>7</v>
      </c>
      <c r="H14" s="78"/>
      <c r="I14" s="64" t="s">
        <v>121</v>
      </c>
      <c r="J14" s="63">
        <v>2</v>
      </c>
      <c r="K14" s="64">
        <v>1.57</v>
      </c>
      <c r="L14" s="7">
        <v>6</v>
      </c>
      <c r="M14" s="64">
        <v>3.45</v>
      </c>
      <c r="N14" s="64">
        <v>8</v>
      </c>
      <c r="O14" s="7">
        <v>7</v>
      </c>
      <c r="P14" s="64">
        <v>40</v>
      </c>
      <c r="Q14" s="63">
        <v>2</v>
      </c>
      <c r="R14" s="64">
        <v>4</v>
      </c>
      <c r="S14" s="64">
        <v>25.6</v>
      </c>
      <c r="T14" s="63">
        <v>3</v>
      </c>
      <c r="U14" s="13">
        <f>D14+G14+J14+L14+O14+Q14+T14</f>
        <v>33</v>
      </c>
      <c r="V14" s="3">
        <v>1</v>
      </c>
      <c r="W14" s="3">
        <v>1</v>
      </c>
      <c r="X14" s="3">
        <v>1</v>
      </c>
      <c r="Y14" s="3">
        <v>1</v>
      </c>
      <c r="Z14" s="14">
        <f>SUM(V14:Y14)</f>
        <v>4</v>
      </c>
      <c r="AA14" s="75">
        <f>U14-Z14</f>
        <v>29</v>
      </c>
      <c r="AB14" s="12">
        <v>5</v>
      </c>
    </row>
    <row r="15" spans="1:28" ht="16.899999999999999" customHeight="1" x14ac:dyDescent="0.3">
      <c r="A15" s="3">
        <v>6</v>
      </c>
      <c r="B15" s="4" t="s">
        <v>7</v>
      </c>
      <c r="C15" s="76">
        <v>62</v>
      </c>
      <c r="D15" s="7">
        <v>7</v>
      </c>
      <c r="E15" s="77">
        <v>1.52</v>
      </c>
      <c r="F15" s="64">
        <v>5</v>
      </c>
      <c r="G15" s="7">
        <v>6</v>
      </c>
      <c r="H15" s="78" t="s">
        <v>122</v>
      </c>
      <c r="I15" s="64"/>
      <c r="J15" s="7">
        <v>4</v>
      </c>
      <c r="K15" s="64">
        <v>1.1299999999999999</v>
      </c>
      <c r="L15" s="63">
        <v>2</v>
      </c>
      <c r="M15" s="64">
        <v>4.24</v>
      </c>
      <c r="N15" s="64">
        <v>11</v>
      </c>
      <c r="O15" s="7">
        <v>5</v>
      </c>
      <c r="P15" s="64">
        <v>35</v>
      </c>
      <c r="Q15" s="63">
        <v>3</v>
      </c>
      <c r="R15" s="64">
        <v>11</v>
      </c>
      <c r="S15" s="64">
        <v>23</v>
      </c>
      <c r="T15" s="7">
        <v>5</v>
      </c>
      <c r="U15" s="13">
        <f>D15+G15+J15+L15+O15+Q15+T15</f>
        <v>32</v>
      </c>
      <c r="V15" s="3"/>
      <c r="W15" s="3">
        <v>0.5</v>
      </c>
      <c r="X15" s="3"/>
      <c r="Y15" s="3"/>
      <c r="Z15" s="14">
        <f>SUM(V15:Y15)</f>
        <v>0.5</v>
      </c>
      <c r="AA15" s="75">
        <f>U15-Z15</f>
        <v>31.5</v>
      </c>
      <c r="AB15" s="12">
        <v>6</v>
      </c>
    </row>
    <row r="16" spans="1:28" ht="16.899999999999999" customHeight="1" x14ac:dyDescent="0.3">
      <c r="A16" s="3">
        <v>7</v>
      </c>
      <c r="B16" s="4" t="s">
        <v>3</v>
      </c>
      <c r="C16" s="76">
        <v>66</v>
      </c>
      <c r="D16" s="7">
        <v>4</v>
      </c>
      <c r="E16" s="77">
        <v>1.3</v>
      </c>
      <c r="F16" s="64">
        <v>5</v>
      </c>
      <c r="G16" s="7">
        <v>5</v>
      </c>
      <c r="H16" s="78" t="s">
        <v>123</v>
      </c>
      <c r="I16" s="64"/>
      <c r="J16" s="63">
        <v>1</v>
      </c>
      <c r="K16" s="64">
        <v>2.04</v>
      </c>
      <c r="L16" s="7">
        <v>7</v>
      </c>
      <c r="M16" s="64">
        <v>3.57</v>
      </c>
      <c r="N16" s="64">
        <v>9</v>
      </c>
      <c r="O16" s="7">
        <v>6</v>
      </c>
      <c r="P16" s="64" t="s">
        <v>102</v>
      </c>
      <c r="Q16" s="7">
        <v>7</v>
      </c>
      <c r="R16" s="64">
        <v>12</v>
      </c>
      <c r="S16" s="64">
        <v>21</v>
      </c>
      <c r="T16" s="7">
        <v>6</v>
      </c>
      <c r="U16" s="13">
        <f>D16+G16+J16+L16+O16+Q16+T16</f>
        <v>36</v>
      </c>
      <c r="V16" s="3"/>
      <c r="W16" s="3">
        <v>1</v>
      </c>
      <c r="X16" s="3"/>
      <c r="Y16" s="3">
        <v>1</v>
      </c>
      <c r="Z16" s="14">
        <f>SUM(V16:Y16)</f>
        <v>2</v>
      </c>
      <c r="AA16" s="75">
        <f>U16-Z16</f>
        <v>34</v>
      </c>
      <c r="AB16" s="12">
        <v>7</v>
      </c>
    </row>
    <row r="17" spans="1:28" x14ac:dyDescent="0.3">
      <c r="A17" s="34" t="s">
        <v>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4"/>
      <c r="W17" s="34"/>
      <c r="X17" s="34"/>
      <c r="Y17" s="34"/>
      <c r="Z17" s="34"/>
      <c r="AA17" s="34"/>
      <c r="AB17" s="34"/>
    </row>
    <row r="18" spans="1:28" ht="16.899999999999999" customHeight="1" x14ac:dyDescent="0.3">
      <c r="A18" s="3">
        <v>1</v>
      </c>
      <c r="B18" s="5" t="s">
        <v>21</v>
      </c>
      <c r="C18" s="76">
        <v>76</v>
      </c>
      <c r="D18" s="7">
        <v>4</v>
      </c>
      <c r="E18" s="77">
        <v>1</v>
      </c>
      <c r="F18" s="64">
        <v>8</v>
      </c>
      <c r="G18" s="63">
        <v>1</v>
      </c>
      <c r="H18" s="64" t="s">
        <v>124</v>
      </c>
      <c r="I18" s="64"/>
      <c r="J18" s="63">
        <v>3</v>
      </c>
      <c r="K18" s="64">
        <v>1.1100000000000001</v>
      </c>
      <c r="L18" s="63">
        <v>2</v>
      </c>
      <c r="M18" s="64">
        <v>2.56</v>
      </c>
      <c r="N18" s="64">
        <v>15</v>
      </c>
      <c r="O18" s="63">
        <v>1</v>
      </c>
      <c r="P18" s="64">
        <v>35</v>
      </c>
      <c r="Q18" s="63">
        <v>1</v>
      </c>
      <c r="R18" s="64">
        <v>15</v>
      </c>
      <c r="S18" s="7">
        <v>23.4</v>
      </c>
      <c r="T18" s="63">
        <v>3</v>
      </c>
      <c r="U18" s="13">
        <f>D18+G18+J18+L18+O18+Q18+T18</f>
        <v>15</v>
      </c>
      <c r="V18" s="3">
        <v>1</v>
      </c>
      <c r="W18" s="3">
        <v>1</v>
      </c>
      <c r="X18" s="3">
        <v>1</v>
      </c>
      <c r="Y18" s="3">
        <v>1</v>
      </c>
      <c r="Z18" s="72">
        <f>SUM(V18:Y18)</f>
        <v>4</v>
      </c>
      <c r="AA18" s="75">
        <f>U18-Z18</f>
        <v>11</v>
      </c>
      <c r="AB18" s="10">
        <v>1</v>
      </c>
    </row>
    <row r="19" spans="1:28" ht="16.149999999999999" customHeight="1" x14ac:dyDescent="0.3">
      <c r="A19" s="3">
        <v>2</v>
      </c>
      <c r="B19" s="4" t="s">
        <v>4</v>
      </c>
      <c r="C19" s="76">
        <v>86</v>
      </c>
      <c r="D19" s="63">
        <v>1</v>
      </c>
      <c r="E19" s="64">
        <v>1.56</v>
      </c>
      <c r="F19" s="64">
        <v>7</v>
      </c>
      <c r="G19" s="7">
        <v>4</v>
      </c>
      <c r="H19" s="64" t="s">
        <v>125</v>
      </c>
      <c r="I19" s="64"/>
      <c r="J19" s="63">
        <v>1</v>
      </c>
      <c r="K19" s="64">
        <v>1.32</v>
      </c>
      <c r="L19" s="7">
        <v>6</v>
      </c>
      <c r="M19" s="64">
        <v>2.41</v>
      </c>
      <c r="N19" s="64">
        <v>14</v>
      </c>
      <c r="O19" s="7">
        <v>4</v>
      </c>
      <c r="P19" s="64">
        <v>15</v>
      </c>
      <c r="Q19" s="7">
        <v>4</v>
      </c>
      <c r="R19" s="64">
        <v>19</v>
      </c>
      <c r="S19" s="7">
        <v>15.6</v>
      </c>
      <c r="T19" s="7">
        <v>8</v>
      </c>
      <c r="U19" s="13">
        <f>D19+G19+J19+L19+O19+Q19+T19</f>
        <v>28</v>
      </c>
      <c r="V19" s="3">
        <v>1</v>
      </c>
      <c r="W19" s="3">
        <v>1</v>
      </c>
      <c r="X19" s="3">
        <v>1</v>
      </c>
      <c r="Y19" s="3">
        <v>1</v>
      </c>
      <c r="Z19" s="72">
        <f>SUM(V19:Y19)</f>
        <v>4</v>
      </c>
      <c r="AA19" s="75">
        <f>U19-Z19</f>
        <v>24</v>
      </c>
      <c r="AB19" s="9">
        <v>2</v>
      </c>
    </row>
    <row r="20" spans="1:28" ht="16.149999999999999" customHeight="1" x14ac:dyDescent="0.3">
      <c r="A20" s="3">
        <v>3</v>
      </c>
      <c r="B20" s="4" t="s">
        <v>27</v>
      </c>
      <c r="C20" s="76">
        <v>79</v>
      </c>
      <c r="D20" s="63">
        <v>2</v>
      </c>
      <c r="E20" s="77">
        <v>1.39</v>
      </c>
      <c r="F20" s="64">
        <v>8</v>
      </c>
      <c r="G20" s="63">
        <v>2</v>
      </c>
      <c r="H20" s="64" t="s">
        <v>126</v>
      </c>
      <c r="I20" s="64"/>
      <c r="J20" s="7">
        <v>6</v>
      </c>
      <c r="K20" s="64">
        <v>1.24</v>
      </c>
      <c r="L20" s="7">
        <v>5</v>
      </c>
      <c r="M20" s="64">
        <v>2.58</v>
      </c>
      <c r="N20" s="64">
        <v>15</v>
      </c>
      <c r="O20" s="63">
        <v>2</v>
      </c>
      <c r="P20" s="64" t="s">
        <v>102</v>
      </c>
      <c r="Q20" s="7">
        <v>8</v>
      </c>
      <c r="R20" s="64">
        <v>20</v>
      </c>
      <c r="S20" s="7">
        <v>22</v>
      </c>
      <c r="T20" s="7">
        <v>5</v>
      </c>
      <c r="U20" s="13">
        <f>D20+G20+J20+L20+O20+Q20+T20</f>
        <v>30</v>
      </c>
      <c r="V20" s="3">
        <v>1</v>
      </c>
      <c r="W20" s="3">
        <v>1</v>
      </c>
      <c r="X20" s="3">
        <v>1</v>
      </c>
      <c r="Y20" s="3">
        <v>1</v>
      </c>
      <c r="Z20" s="72">
        <f>SUM(V20:Y20)</f>
        <v>4</v>
      </c>
      <c r="AA20" s="75">
        <f>U20-Z20</f>
        <v>26</v>
      </c>
      <c r="AB20" s="10">
        <v>3</v>
      </c>
    </row>
    <row r="21" spans="1:28" ht="16.149999999999999" customHeight="1" x14ac:dyDescent="0.3">
      <c r="A21" s="3">
        <v>4</v>
      </c>
      <c r="B21" s="4" t="s">
        <v>6</v>
      </c>
      <c r="C21" s="76">
        <v>79</v>
      </c>
      <c r="D21" s="63">
        <v>2</v>
      </c>
      <c r="E21" s="77">
        <v>1.4</v>
      </c>
      <c r="F21" s="64">
        <v>8</v>
      </c>
      <c r="G21" s="63">
        <v>3</v>
      </c>
      <c r="H21" s="64" t="s">
        <v>127</v>
      </c>
      <c r="I21" s="64"/>
      <c r="J21" s="7">
        <v>4</v>
      </c>
      <c r="K21" s="64">
        <v>1.21</v>
      </c>
      <c r="L21" s="7">
        <v>4</v>
      </c>
      <c r="M21" s="64">
        <v>4.07</v>
      </c>
      <c r="N21" s="64">
        <v>15</v>
      </c>
      <c r="O21" s="63">
        <v>3</v>
      </c>
      <c r="P21" s="64" t="s">
        <v>102</v>
      </c>
      <c r="Q21" s="7">
        <v>8</v>
      </c>
      <c r="R21" s="64">
        <v>14</v>
      </c>
      <c r="S21" s="7">
        <v>21</v>
      </c>
      <c r="T21" s="7">
        <v>6</v>
      </c>
      <c r="U21" s="13">
        <f>D21+G21+J21+L21+O21+Q21+T21</f>
        <v>30</v>
      </c>
      <c r="V21" s="3">
        <v>1</v>
      </c>
      <c r="W21" s="3">
        <v>1</v>
      </c>
      <c r="X21" s="3">
        <v>1</v>
      </c>
      <c r="Y21" s="3">
        <v>1</v>
      </c>
      <c r="Z21" s="72">
        <f>SUM(V21:Y21)</f>
        <v>4</v>
      </c>
      <c r="AA21" s="75">
        <f>U21-Z21</f>
        <v>26</v>
      </c>
      <c r="AB21" s="10">
        <v>3</v>
      </c>
    </row>
    <row r="22" spans="1:28" ht="16.149999999999999" customHeight="1" x14ac:dyDescent="0.3">
      <c r="A22" s="3">
        <v>5</v>
      </c>
      <c r="B22" s="8" t="s">
        <v>20</v>
      </c>
      <c r="C22" s="76">
        <v>75</v>
      </c>
      <c r="D22" s="7">
        <v>5</v>
      </c>
      <c r="E22" s="77">
        <v>2.21</v>
      </c>
      <c r="F22" s="64">
        <v>7</v>
      </c>
      <c r="G22" s="7">
        <v>5</v>
      </c>
      <c r="H22" s="64" t="s">
        <v>107</v>
      </c>
      <c r="I22" s="64" t="s">
        <v>128</v>
      </c>
      <c r="J22" s="63">
        <v>3</v>
      </c>
      <c r="K22" s="64">
        <v>1.06</v>
      </c>
      <c r="L22" s="63">
        <v>1</v>
      </c>
      <c r="M22" s="64">
        <v>2.5099999999999998</v>
      </c>
      <c r="N22" s="64">
        <v>13</v>
      </c>
      <c r="O22" s="7">
        <v>5</v>
      </c>
      <c r="P22" s="64">
        <v>25</v>
      </c>
      <c r="Q22" s="63">
        <v>2</v>
      </c>
      <c r="R22" s="64">
        <v>21</v>
      </c>
      <c r="S22" s="7">
        <v>18</v>
      </c>
      <c r="T22" s="7">
        <v>7</v>
      </c>
      <c r="U22" s="13">
        <f>D22+G22+J22+L22+O22+Q22+T22</f>
        <v>28</v>
      </c>
      <c r="V22" s="3"/>
      <c r="W22" s="3">
        <v>0.5</v>
      </c>
      <c r="X22" s="3"/>
      <c r="Y22" s="3">
        <v>1</v>
      </c>
      <c r="Z22" s="72">
        <f>SUM(V22:Y22)</f>
        <v>1.5</v>
      </c>
      <c r="AA22" s="75">
        <f>U22-Z22</f>
        <v>26.5</v>
      </c>
      <c r="AB22" s="12">
        <v>4</v>
      </c>
    </row>
    <row r="23" spans="1:28" ht="16.149999999999999" customHeight="1" x14ac:dyDescent="0.3">
      <c r="A23" s="3">
        <v>6</v>
      </c>
      <c r="B23" s="4" t="s">
        <v>31</v>
      </c>
      <c r="C23" s="76">
        <v>69</v>
      </c>
      <c r="D23" s="7">
        <v>7</v>
      </c>
      <c r="E23" s="77">
        <v>1.17</v>
      </c>
      <c r="F23" s="64">
        <v>6</v>
      </c>
      <c r="G23" s="7">
        <v>6</v>
      </c>
      <c r="H23" s="64" t="s">
        <v>108</v>
      </c>
      <c r="I23" s="64" t="s">
        <v>129</v>
      </c>
      <c r="J23" s="63">
        <v>1</v>
      </c>
      <c r="K23" s="64">
        <v>1.34</v>
      </c>
      <c r="L23" s="7">
        <v>7</v>
      </c>
      <c r="M23" s="77">
        <v>4.2</v>
      </c>
      <c r="N23" s="64">
        <v>13</v>
      </c>
      <c r="O23" s="7">
        <v>7</v>
      </c>
      <c r="P23" s="64">
        <v>15</v>
      </c>
      <c r="Q23" s="7">
        <v>4</v>
      </c>
      <c r="R23" s="64">
        <v>3</v>
      </c>
      <c r="S23" s="7">
        <v>28.8</v>
      </c>
      <c r="T23" s="63">
        <v>1</v>
      </c>
      <c r="U23" s="13">
        <f>D23+G23+J23+L23+O23+Q23+T23</f>
        <v>33</v>
      </c>
      <c r="V23" s="3">
        <v>1</v>
      </c>
      <c r="W23" s="3">
        <v>1</v>
      </c>
      <c r="X23" s="3">
        <v>1</v>
      </c>
      <c r="Y23" s="3">
        <v>1</v>
      </c>
      <c r="Z23" s="72">
        <f>SUM(V23:Y23)</f>
        <v>4</v>
      </c>
      <c r="AA23" s="75">
        <f>U23-Z23</f>
        <v>29</v>
      </c>
      <c r="AB23" s="11">
        <v>5</v>
      </c>
    </row>
    <row r="24" spans="1:28" ht="16.149999999999999" customHeight="1" x14ac:dyDescent="0.3">
      <c r="A24" s="3">
        <v>7</v>
      </c>
      <c r="B24" s="4" t="s">
        <v>23</v>
      </c>
      <c r="C24" s="76">
        <v>74</v>
      </c>
      <c r="D24" s="7">
        <v>6</v>
      </c>
      <c r="E24" s="77">
        <v>2.4</v>
      </c>
      <c r="F24" s="64">
        <v>2</v>
      </c>
      <c r="G24" s="7">
        <v>8</v>
      </c>
      <c r="H24" s="64" t="s">
        <v>109</v>
      </c>
      <c r="I24" s="64" t="s">
        <v>130</v>
      </c>
      <c r="J24" s="63">
        <v>2</v>
      </c>
      <c r="K24" s="77">
        <v>1.2</v>
      </c>
      <c r="L24" s="63">
        <v>3</v>
      </c>
      <c r="M24" s="64">
        <v>3.19</v>
      </c>
      <c r="N24" s="64">
        <v>13</v>
      </c>
      <c r="O24" s="7">
        <v>6</v>
      </c>
      <c r="P24" s="64">
        <v>10</v>
      </c>
      <c r="Q24" s="7">
        <v>5</v>
      </c>
      <c r="R24" s="64">
        <v>16</v>
      </c>
      <c r="S24" s="7">
        <v>23</v>
      </c>
      <c r="T24" s="7">
        <v>4</v>
      </c>
      <c r="U24" s="13">
        <f>D24+G24+J24+L24+O24+Q24+T24</f>
        <v>34</v>
      </c>
      <c r="V24" s="3"/>
      <c r="W24" s="3">
        <v>0.5</v>
      </c>
      <c r="X24" s="3"/>
      <c r="Y24" s="3">
        <v>1</v>
      </c>
      <c r="Z24" s="72">
        <f>SUM(V24:Y24)</f>
        <v>1.5</v>
      </c>
      <c r="AA24" s="75">
        <f>U24-Z24</f>
        <v>32.5</v>
      </c>
      <c r="AB24" s="11">
        <v>6</v>
      </c>
    </row>
    <row r="25" spans="1:28" ht="16.899999999999999" customHeight="1" x14ac:dyDescent="0.3">
      <c r="A25" s="3">
        <v>8</v>
      </c>
      <c r="B25" s="4" t="s">
        <v>30</v>
      </c>
      <c r="C25" s="76">
        <v>78</v>
      </c>
      <c r="D25" s="63">
        <v>3</v>
      </c>
      <c r="E25" s="77">
        <v>3.33</v>
      </c>
      <c r="F25" s="64">
        <v>3</v>
      </c>
      <c r="G25" s="7">
        <v>7</v>
      </c>
      <c r="H25" s="64"/>
      <c r="I25" s="64" t="s">
        <v>131</v>
      </c>
      <c r="J25" s="7">
        <v>4</v>
      </c>
      <c r="K25" s="64">
        <v>1.44</v>
      </c>
      <c r="L25" s="7">
        <v>8</v>
      </c>
      <c r="M25" s="64">
        <v>3.26</v>
      </c>
      <c r="N25" s="64">
        <v>11</v>
      </c>
      <c r="O25" s="7">
        <v>8</v>
      </c>
      <c r="P25" s="64">
        <v>20</v>
      </c>
      <c r="Q25" s="63">
        <v>3</v>
      </c>
      <c r="R25" s="64">
        <v>5</v>
      </c>
      <c r="S25" s="7">
        <v>25.6</v>
      </c>
      <c r="T25" s="63">
        <v>2</v>
      </c>
      <c r="U25" s="13">
        <f>D25+G25+J25+L25+O25+Q25+T25</f>
        <v>35</v>
      </c>
      <c r="V25" s="3">
        <v>1</v>
      </c>
      <c r="W25" s="3">
        <v>0.5</v>
      </c>
      <c r="X25" s="3">
        <v>1</v>
      </c>
      <c r="Y25" s="3"/>
      <c r="Z25" s="72">
        <f>SUM(V25:Y25)</f>
        <v>2.5</v>
      </c>
      <c r="AA25" s="75">
        <f>U25-Z25</f>
        <v>32.5</v>
      </c>
      <c r="AB25" s="11">
        <v>6</v>
      </c>
    </row>
    <row r="26" spans="1:28" x14ac:dyDescent="0.3">
      <c r="A26" s="34" t="s">
        <v>10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ht="17.25" customHeight="1" x14ac:dyDescent="0.3">
      <c r="A27" s="3">
        <v>1</v>
      </c>
      <c r="B27" s="73" t="s">
        <v>28</v>
      </c>
      <c r="C27" s="76">
        <v>83</v>
      </c>
      <c r="D27" s="63">
        <v>2</v>
      </c>
      <c r="E27" s="64">
        <v>1.45</v>
      </c>
      <c r="F27" s="64">
        <v>7</v>
      </c>
      <c r="G27" s="7">
        <v>4</v>
      </c>
      <c r="H27" s="64" t="s">
        <v>110</v>
      </c>
      <c r="I27" s="64" t="s">
        <v>132</v>
      </c>
      <c r="J27" s="63">
        <v>3</v>
      </c>
      <c r="K27" s="64">
        <v>1.22</v>
      </c>
      <c r="L27" s="63">
        <v>1</v>
      </c>
      <c r="M27" s="64">
        <v>3.02</v>
      </c>
      <c r="N27" s="64">
        <v>15</v>
      </c>
      <c r="O27" s="63">
        <v>1</v>
      </c>
      <c r="P27" s="64">
        <v>25</v>
      </c>
      <c r="Q27" s="63">
        <v>3</v>
      </c>
      <c r="R27" s="64">
        <v>2</v>
      </c>
      <c r="S27" s="64">
        <v>26</v>
      </c>
      <c r="T27" s="63">
        <v>1</v>
      </c>
      <c r="U27" s="14">
        <f>D27+G27+J27+L27+O27+Q27+T27</f>
        <v>15</v>
      </c>
      <c r="V27" s="3">
        <v>1</v>
      </c>
      <c r="W27" s="3">
        <v>1</v>
      </c>
      <c r="X27" s="3">
        <v>1</v>
      </c>
      <c r="Y27" s="3">
        <v>1</v>
      </c>
      <c r="Z27" s="79">
        <f>SUM(V27:Y27)</f>
        <v>4</v>
      </c>
      <c r="AA27" s="80">
        <f>U27-Z27</f>
        <v>11</v>
      </c>
      <c r="AB27" s="10">
        <v>1</v>
      </c>
    </row>
    <row r="28" spans="1:28" ht="17.25" customHeight="1" x14ac:dyDescent="0.3">
      <c r="A28" s="3">
        <v>2</v>
      </c>
      <c r="B28" s="74" t="s">
        <v>26</v>
      </c>
      <c r="C28" s="76">
        <v>90</v>
      </c>
      <c r="D28" s="63">
        <v>1</v>
      </c>
      <c r="E28" s="64">
        <v>1.38</v>
      </c>
      <c r="F28" s="64">
        <v>8</v>
      </c>
      <c r="G28" s="63">
        <v>1</v>
      </c>
      <c r="H28" s="64" t="s">
        <v>112</v>
      </c>
      <c r="I28" s="64" t="s">
        <v>133</v>
      </c>
      <c r="J28" s="63">
        <v>1</v>
      </c>
      <c r="K28" s="64">
        <v>1.54</v>
      </c>
      <c r="L28" s="7">
        <v>6</v>
      </c>
      <c r="M28" s="64">
        <v>2.56</v>
      </c>
      <c r="N28" s="64">
        <v>12</v>
      </c>
      <c r="O28" s="7">
        <v>4</v>
      </c>
      <c r="P28" s="64">
        <v>40</v>
      </c>
      <c r="Q28" s="63">
        <v>1</v>
      </c>
      <c r="R28" s="64">
        <v>18</v>
      </c>
      <c r="S28" s="64">
        <v>21</v>
      </c>
      <c r="T28" s="7">
        <v>5</v>
      </c>
      <c r="U28" s="14">
        <f>D28+G28+J28+L28+O28+Q28+T28</f>
        <v>19</v>
      </c>
      <c r="V28" s="3">
        <v>1</v>
      </c>
      <c r="W28" s="3">
        <v>1</v>
      </c>
      <c r="X28" s="3">
        <v>1</v>
      </c>
      <c r="Y28" s="3">
        <v>1</v>
      </c>
      <c r="Z28" s="79">
        <f>SUM(V28:Y28)</f>
        <v>4</v>
      </c>
      <c r="AA28" s="80">
        <f>U28-Z28</f>
        <v>15</v>
      </c>
      <c r="AB28" s="10">
        <v>2</v>
      </c>
    </row>
    <row r="29" spans="1:28" ht="17.25" customHeight="1" x14ac:dyDescent="0.3">
      <c r="A29" s="3">
        <v>3</v>
      </c>
      <c r="B29" s="73" t="s">
        <v>11</v>
      </c>
      <c r="C29" s="76">
        <v>78</v>
      </c>
      <c r="D29" s="63">
        <v>3</v>
      </c>
      <c r="E29" s="64">
        <v>1.04</v>
      </c>
      <c r="F29" s="64">
        <v>7</v>
      </c>
      <c r="G29" s="63">
        <v>3</v>
      </c>
      <c r="H29" s="64" t="s">
        <v>134</v>
      </c>
      <c r="I29" s="64"/>
      <c r="J29" s="63">
        <v>2</v>
      </c>
      <c r="K29" s="64">
        <v>1.53</v>
      </c>
      <c r="L29" s="7">
        <v>5</v>
      </c>
      <c r="M29" s="64">
        <v>5.23</v>
      </c>
      <c r="N29" s="64">
        <v>13</v>
      </c>
      <c r="O29" s="63">
        <v>3</v>
      </c>
      <c r="P29" s="64">
        <v>40</v>
      </c>
      <c r="Q29" s="63">
        <v>1</v>
      </c>
      <c r="R29" s="64">
        <v>17</v>
      </c>
      <c r="S29" s="64">
        <v>22</v>
      </c>
      <c r="T29" s="63">
        <v>3</v>
      </c>
      <c r="U29" s="14">
        <f>D29+G29+J29+L29+O29+Q29+T29</f>
        <v>20</v>
      </c>
      <c r="V29" s="3">
        <v>1</v>
      </c>
      <c r="W29" s="3">
        <v>1</v>
      </c>
      <c r="X29" s="3">
        <v>1</v>
      </c>
      <c r="Y29" s="3">
        <v>1</v>
      </c>
      <c r="Z29" s="79">
        <f>SUM(V29:Y29)</f>
        <v>4</v>
      </c>
      <c r="AA29" s="80">
        <f>U29-Z29</f>
        <v>16</v>
      </c>
      <c r="AB29" s="10">
        <v>3</v>
      </c>
    </row>
    <row r="30" spans="1:28" ht="17.25" customHeight="1" x14ac:dyDescent="0.3">
      <c r="A30" s="3">
        <v>4</v>
      </c>
      <c r="B30" s="74" t="s">
        <v>24</v>
      </c>
      <c r="C30" s="76">
        <v>77</v>
      </c>
      <c r="D30" s="7">
        <v>4</v>
      </c>
      <c r="E30" s="64">
        <v>3.46</v>
      </c>
      <c r="F30" s="64">
        <v>6</v>
      </c>
      <c r="G30" s="7">
        <v>5</v>
      </c>
      <c r="H30" s="64" t="s">
        <v>135</v>
      </c>
      <c r="I30" s="64"/>
      <c r="J30" s="63">
        <v>3</v>
      </c>
      <c r="K30" s="64">
        <v>1.24</v>
      </c>
      <c r="L30" s="63">
        <v>2</v>
      </c>
      <c r="M30" s="64">
        <v>3.37</v>
      </c>
      <c r="N30" s="64">
        <v>15</v>
      </c>
      <c r="O30" s="63">
        <v>2</v>
      </c>
      <c r="P30" s="64">
        <v>35</v>
      </c>
      <c r="Q30" s="63">
        <v>2</v>
      </c>
      <c r="R30" s="64">
        <v>13</v>
      </c>
      <c r="S30" s="64">
        <v>21.8</v>
      </c>
      <c r="T30" s="7">
        <v>4</v>
      </c>
      <c r="U30" s="14">
        <f>D30+G30+J30+L30+O30+Q30+T30</f>
        <v>22</v>
      </c>
      <c r="V30" s="3">
        <v>1</v>
      </c>
      <c r="W30" s="3">
        <v>0.5</v>
      </c>
      <c r="X30" s="3">
        <v>1</v>
      </c>
      <c r="Y30" s="3">
        <v>1</v>
      </c>
      <c r="Z30" s="79">
        <f>SUM(V30:Y30)</f>
        <v>3.5</v>
      </c>
      <c r="AA30" s="80">
        <f>U30-Z30</f>
        <v>18.5</v>
      </c>
      <c r="AB30" s="11">
        <v>4</v>
      </c>
    </row>
    <row r="31" spans="1:28" ht="17.25" customHeight="1" x14ac:dyDescent="0.3">
      <c r="A31" s="3">
        <v>5</v>
      </c>
      <c r="B31" s="74" t="s">
        <v>25</v>
      </c>
      <c r="C31" s="76">
        <v>75</v>
      </c>
      <c r="D31" s="7">
        <v>5</v>
      </c>
      <c r="E31" s="64">
        <v>0.56999999999999995</v>
      </c>
      <c r="F31" s="64">
        <v>7</v>
      </c>
      <c r="G31" s="63">
        <v>2</v>
      </c>
      <c r="H31" s="64" t="s">
        <v>136</v>
      </c>
      <c r="I31" s="64" t="s">
        <v>111</v>
      </c>
      <c r="J31" s="63">
        <v>1</v>
      </c>
      <c r="K31" s="64">
        <v>1.28</v>
      </c>
      <c r="L31" s="63">
        <v>3</v>
      </c>
      <c r="M31" s="64">
        <v>3.02</v>
      </c>
      <c r="N31" s="64">
        <v>10</v>
      </c>
      <c r="O31" s="7">
        <v>6</v>
      </c>
      <c r="P31" s="64">
        <v>20</v>
      </c>
      <c r="Q31" s="7">
        <v>4</v>
      </c>
      <c r="R31" s="64">
        <v>7</v>
      </c>
      <c r="S31" s="64">
        <v>26</v>
      </c>
      <c r="T31" s="63">
        <v>2</v>
      </c>
      <c r="U31" s="14">
        <f>D31+G31+J31+L31+O31+Q31+T31</f>
        <v>23</v>
      </c>
      <c r="V31" s="3">
        <v>1</v>
      </c>
      <c r="W31" s="3">
        <v>1</v>
      </c>
      <c r="X31" s="3">
        <v>1</v>
      </c>
      <c r="Y31" s="3">
        <v>1</v>
      </c>
      <c r="Z31" s="79">
        <f>SUM(V31:Y31)</f>
        <v>4</v>
      </c>
      <c r="AA31" s="80">
        <f>U31-Z31</f>
        <v>19</v>
      </c>
      <c r="AB31" s="11">
        <v>5</v>
      </c>
    </row>
    <row r="32" spans="1:28" ht="17.25" customHeight="1" x14ac:dyDescent="0.3">
      <c r="A32" s="3">
        <v>6</v>
      </c>
      <c r="B32" s="74" t="s">
        <v>98</v>
      </c>
      <c r="C32" s="76">
        <v>68</v>
      </c>
      <c r="D32" s="7">
        <v>6</v>
      </c>
      <c r="E32" s="64">
        <v>3.23</v>
      </c>
      <c r="F32" s="64">
        <v>5</v>
      </c>
      <c r="G32" s="7">
        <v>6</v>
      </c>
      <c r="H32" s="64" t="s">
        <v>137</v>
      </c>
      <c r="I32" s="64"/>
      <c r="J32" s="7">
        <v>4</v>
      </c>
      <c r="K32" s="64">
        <v>1.32</v>
      </c>
      <c r="L32" s="7">
        <v>4</v>
      </c>
      <c r="M32" s="64">
        <v>4.3899999999999997</v>
      </c>
      <c r="N32" s="64">
        <v>11</v>
      </c>
      <c r="O32" s="7">
        <v>5</v>
      </c>
      <c r="P32" s="64">
        <v>35</v>
      </c>
      <c r="Q32" s="63">
        <v>2</v>
      </c>
      <c r="R32" s="64">
        <v>10</v>
      </c>
      <c r="S32" s="64">
        <v>17</v>
      </c>
      <c r="T32" s="7">
        <v>6</v>
      </c>
      <c r="U32" s="14">
        <f>D32+G32+J32+L32+O32+Q32+T32</f>
        <v>33</v>
      </c>
      <c r="V32" s="3"/>
      <c r="W32" s="3">
        <v>0.5</v>
      </c>
      <c r="X32" s="3">
        <v>1</v>
      </c>
      <c r="Y32" s="3">
        <v>1</v>
      </c>
      <c r="Z32" s="79">
        <f>SUM(V32:Y32)</f>
        <v>2.5</v>
      </c>
      <c r="AA32" s="80">
        <f>U32-Z32</f>
        <v>30.5</v>
      </c>
      <c r="AB32" s="11">
        <v>6</v>
      </c>
    </row>
    <row r="33" spans="1:11" ht="12.75" customHeight="1" x14ac:dyDescent="0.3"/>
    <row r="34" spans="1:11" x14ac:dyDescent="0.3">
      <c r="A34" s="32" t="s">
        <v>13</v>
      </c>
      <c r="B34" s="32"/>
      <c r="C34" s="32"/>
      <c r="D34" s="32"/>
      <c r="E34" s="32"/>
      <c r="F34" s="32"/>
      <c r="G34" s="32"/>
      <c r="H34" s="32"/>
      <c r="I34" s="32"/>
      <c r="J34" s="32"/>
      <c r="K34" s="30"/>
    </row>
    <row r="35" spans="1:11" ht="15.75" customHeight="1" x14ac:dyDescent="0.3"/>
    <row r="36" spans="1:11" x14ac:dyDescent="0.3">
      <c r="A36" s="32" t="s">
        <v>14</v>
      </c>
      <c r="B36" s="32"/>
      <c r="C36" s="32"/>
      <c r="D36" s="32"/>
      <c r="E36" s="32"/>
      <c r="F36" s="32"/>
      <c r="G36" s="32"/>
      <c r="H36" s="32"/>
      <c r="I36" s="32"/>
      <c r="J36" s="32"/>
      <c r="K36" s="30"/>
    </row>
  </sheetData>
  <sortState ref="B27:AB32">
    <sortCondition ref="AB27:AB32"/>
  </sortState>
  <mergeCells count="28">
    <mergeCell ref="AA6:AA8"/>
    <mergeCell ref="AB6:AB8"/>
    <mergeCell ref="U6:U8"/>
    <mergeCell ref="P6:Q7"/>
    <mergeCell ref="R6:T7"/>
    <mergeCell ref="V6:Z6"/>
    <mergeCell ref="V7:V8"/>
    <mergeCell ref="W7:W8"/>
    <mergeCell ref="X7:X8"/>
    <mergeCell ref="Y7:Y8"/>
    <mergeCell ref="Z7:Z8"/>
    <mergeCell ref="A1:AB1"/>
    <mergeCell ref="A4:B4"/>
    <mergeCell ref="U4:AB4"/>
    <mergeCell ref="A3:AB3"/>
    <mergeCell ref="C6:D7"/>
    <mergeCell ref="A34:J34"/>
    <mergeCell ref="A36:J36"/>
    <mergeCell ref="A2:AB2"/>
    <mergeCell ref="A17:AB17"/>
    <mergeCell ref="A26:AB26"/>
    <mergeCell ref="A9:AB9"/>
    <mergeCell ref="B6:B8"/>
    <mergeCell ref="A6:A8"/>
    <mergeCell ref="E6:G7"/>
    <mergeCell ref="H6:J7"/>
    <mergeCell ref="K6:L7"/>
    <mergeCell ref="M6:O7"/>
  </mergeCells>
  <printOptions horizontalCentered="1"/>
  <pageMargins left="0" right="0" top="0" bottom="0" header="0" footer="0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view="pageBreakPreview" zoomScale="60" zoomScaleNormal="100" workbookViewId="0">
      <selection activeCell="I38" sqref="I38"/>
    </sheetView>
  </sheetViews>
  <sheetFormatPr defaultRowHeight="15" x14ac:dyDescent="0.25"/>
  <cols>
    <col min="1" max="1" width="9.140625" style="15"/>
    <col min="2" max="2" width="33.7109375" customWidth="1"/>
    <col min="3" max="3" width="23.7109375" customWidth="1"/>
    <col min="4" max="4" width="8.85546875" style="15"/>
    <col min="5" max="5" width="11.28515625" style="15" customWidth="1"/>
    <col min="6" max="6" width="8.85546875" hidden="1" customWidth="1"/>
  </cols>
  <sheetData>
    <row r="1" spans="1:5" x14ac:dyDescent="0.25">
      <c r="B1" s="40" t="s">
        <v>80</v>
      </c>
      <c r="C1" s="40"/>
      <c r="D1" s="40"/>
      <c r="E1" s="40"/>
    </row>
    <row r="3" spans="1:5" x14ac:dyDescent="0.25">
      <c r="A3" s="27" t="s">
        <v>82</v>
      </c>
      <c r="B3" s="27" t="s">
        <v>32</v>
      </c>
      <c r="C3" s="27" t="s">
        <v>33</v>
      </c>
      <c r="D3" s="27" t="s">
        <v>34</v>
      </c>
      <c r="E3" s="27" t="s">
        <v>35</v>
      </c>
    </row>
    <row r="4" spans="1:5" x14ac:dyDescent="0.25">
      <c r="A4" s="16">
        <v>1</v>
      </c>
      <c r="B4" s="26" t="s">
        <v>29</v>
      </c>
      <c r="C4" s="26" t="s">
        <v>67</v>
      </c>
      <c r="D4" s="24">
        <v>6.805555555555555E-2</v>
      </c>
      <c r="E4" s="21">
        <v>1</v>
      </c>
    </row>
    <row r="5" spans="1:5" x14ac:dyDescent="0.25">
      <c r="A5" s="16">
        <v>2</v>
      </c>
      <c r="B5" s="26" t="str">
        <f>'Итоговый протокол'!B21</f>
        <v>Мулянская СШ</v>
      </c>
      <c r="C5" s="26" t="s">
        <v>65</v>
      </c>
      <c r="D5" s="24">
        <v>7.013888888888889E-2</v>
      </c>
      <c r="E5" s="21">
        <v>2</v>
      </c>
    </row>
    <row r="6" spans="1:5" x14ac:dyDescent="0.25">
      <c r="A6" s="16">
        <v>3</v>
      </c>
      <c r="B6" s="26" t="s">
        <v>26</v>
      </c>
      <c r="C6" s="26" t="s">
        <v>75</v>
      </c>
      <c r="D6" s="24">
        <v>8.3530092592592586E-2</v>
      </c>
      <c r="E6" s="21">
        <v>3</v>
      </c>
    </row>
    <row r="7" spans="1:5" x14ac:dyDescent="0.25">
      <c r="A7" s="16">
        <v>4</v>
      </c>
      <c r="B7" s="26" t="s">
        <v>19</v>
      </c>
      <c r="C7" s="26" t="s">
        <v>73</v>
      </c>
      <c r="D7" s="24">
        <v>8.6111111111111124E-2</v>
      </c>
      <c r="E7" s="16">
        <v>4</v>
      </c>
    </row>
    <row r="8" spans="1:5" x14ac:dyDescent="0.25">
      <c r="A8" s="16">
        <v>5</v>
      </c>
      <c r="B8" s="26" t="s">
        <v>81</v>
      </c>
      <c r="C8" s="26" t="s">
        <v>76</v>
      </c>
      <c r="D8" s="24">
        <v>9.6527777777777768E-2</v>
      </c>
      <c r="E8" s="16">
        <v>5</v>
      </c>
    </row>
    <row r="9" spans="1:5" x14ac:dyDescent="0.25">
      <c r="A9" s="16">
        <v>6</v>
      </c>
      <c r="B9" s="26" t="e">
        <f>'Итоговый протокол'!#REF!</f>
        <v>#REF!</v>
      </c>
      <c r="C9" s="26" t="s">
        <v>77</v>
      </c>
      <c r="D9" s="24">
        <v>0.10706018518518519</v>
      </c>
      <c r="E9" s="16">
        <v>6</v>
      </c>
    </row>
    <row r="10" spans="1:5" x14ac:dyDescent="0.25">
      <c r="A10" s="16">
        <v>7</v>
      </c>
      <c r="B10" s="26" t="str">
        <f>'Итоговый протокол'!B20</f>
        <v>ДЮЦ "Импульс"</v>
      </c>
      <c r="C10" s="26" t="s">
        <v>69</v>
      </c>
      <c r="D10" s="24">
        <v>0.11180555555555556</v>
      </c>
      <c r="E10" s="16">
        <v>7</v>
      </c>
    </row>
    <row r="11" spans="1:5" x14ac:dyDescent="0.25">
      <c r="A11" s="16">
        <v>8</v>
      </c>
      <c r="B11" s="26" t="str">
        <f>'Итоговый протокол'!B29</f>
        <v>Кондратовский д/с «Ладошки»</v>
      </c>
      <c r="C11" s="26" t="s">
        <v>66</v>
      </c>
      <c r="D11" s="24">
        <v>0.1125</v>
      </c>
      <c r="E11" s="16">
        <v>8</v>
      </c>
    </row>
    <row r="12" spans="1:5" x14ac:dyDescent="0.25">
      <c r="A12" s="16">
        <v>9</v>
      </c>
      <c r="B12" s="26" t="str">
        <f>'Итоговый протокол'!B30</f>
        <v>Лобановский д/с "Солнечный город"</v>
      </c>
      <c r="C12" s="26" t="s">
        <v>68</v>
      </c>
      <c r="D12" s="24">
        <v>0.13194444444444445</v>
      </c>
      <c r="E12" s="16">
        <v>9</v>
      </c>
    </row>
    <row r="13" spans="1:5" x14ac:dyDescent="0.25">
      <c r="A13" s="16">
        <v>10</v>
      </c>
      <c r="B13" s="26" t="s">
        <v>59</v>
      </c>
      <c r="C13" s="26" t="s">
        <v>78</v>
      </c>
      <c r="D13" s="24">
        <v>0.1388888888888889</v>
      </c>
      <c r="E13" s="16">
        <v>10</v>
      </c>
    </row>
    <row r="14" spans="1:5" x14ac:dyDescent="0.25">
      <c r="A14" s="16">
        <v>11</v>
      </c>
      <c r="B14" s="26" t="s">
        <v>79</v>
      </c>
      <c r="C14" s="26" t="s">
        <v>71</v>
      </c>
      <c r="D14" s="24">
        <v>0.16041666666666668</v>
      </c>
      <c r="E14" s="16">
        <v>11</v>
      </c>
    </row>
    <row r="15" spans="1:5" x14ac:dyDescent="0.25">
      <c r="A15" s="16">
        <v>12</v>
      </c>
      <c r="B15" s="26" t="s">
        <v>79</v>
      </c>
      <c r="C15" s="26" t="s">
        <v>72</v>
      </c>
      <c r="D15" s="24">
        <v>0.18402777777777779</v>
      </c>
      <c r="E15" s="16">
        <v>12</v>
      </c>
    </row>
    <row r="16" spans="1:5" x14ac:dyDescent="0.25">
      <c r="A16" s="16">
        <v>13</v>
      </c>
      <c r="B16" s="26" t="s">
        <v>19</v>
      </c>
      <c r="C16" s="26" t="s">
        <v>74</v>
      </c>
      <c r="D16" s="24">
        <v>0.19513888888888889</v>
      </c>
      <c r="E16" s="16">
        <v>13</v>
      </c>
    </row>
    <row r="17" spans="1:5" x14ac:dyDescent="0.25">
      <c r="A17" s="16">
        <v>14</v>
      </c>
      <c r="B17" s="26" t="s">
        <v>4</v>
      </c>
      <c r="C17" s="26" t="s">
        <v>70</v>
      </c>
      <c r="D17" s="24">
        <v>0.23680555555555557</v>
      </c>
      <c r="E17" s="16">
        <v>14</v>
      </c>
    </row>
    <row r="18" spans="1:5" x14ac:dyDescent="0.25">
      <c r="A18" s="16">
        <v>15</v>
      </c>
      <c r="B18" s="26" t="str">
        <f>'Итоговый протокол'!B32</f>
        <v>Сылвенский д/с "Рябинка"</v>
      </c>
      <c r="C18" s="26" t="s">
        <v>63</v>
      </c>
      <c r="D18" s="24">
        <v>0.26041666666666669</v>
      </c>
      <c r="E18" s="16">
        <v>15</v>
      </c>
    </row>
    <row r="19" spans="1:5" x14ac:dyDescent="0.25">
      <c r="A19" s="16">
        <v>16</v>
      </c>
      <c r="B19" s="26" t="s">
        <v>16</v>
      </c>
      <c r="C19" s="26" t="s">
        <v>64</v>
      </c>
      <c r="D19" s="24">
        <v>8.1250000000000003E-2</v>
      </c>
      <c r="E19" s="16" t="s">
        <v>62</v>
      </c>
    </row>
    <row r="20" spans="1:5" x14ac:dyDescent="0.25">
      <c r="A20" s="16">
        <v>17</v>
      </c>
      <c r="B20" s="26" t="str">
        <f>'Итоговый протокол'!B27</f>
        <v>Кондратовский д/с «Акварельки»</v>
      </c>
      <c r="C20" s="26" t="s">
        <v>61</v>
      </c>
      <c r="D20" s="24">
        <v>0.20717592592592593</v>
      </c>
      <c r="E20" s="16" t="s">
        <v>62</v>
      </c>
    </row>
    <row r="21" spans="1:5" x14ac:dyDescent="0.25">
      <c r="A21" s="41"/>
      <c r="B21" s="41"/>
      <c r="C21" s="41"/>
      <c r="D21" s="41"/>
      <c r="E21" s="42"/>
    </row>
    <row r="22" spans="1:5" x14ac:dyDescent="0.25">
      <c r="A22" s="27" t="s">
        <v>83</v>
      </c>
      <c r="B22" s="27" t="s">
        <v>32</v>
      </c>
      <c r="C22" s="27" t="s">
        <v>36</v>
      </c>
      <c r="D22" s="27" t="s">
        <v>34</v>
      </c>
      <c r="E22" s="27" t="s">
        <v>35</v>
      </c>
    </row>
    <row r="23" spans="1:5" x14ac:dyDescent="0.25">
      <c r="A23" s="16">
        <v>1</v>
      </c>
      <c r="B23" s="17" t="s">
        <v>56</v>
      </c>
      <c r="C23" s="19" t="s">
        <v>52</v>
      </c>
      <c r="D23" s="24">
        <v>2.1527777777777781E-2</v>
      </c>
      <c r="E23" s="16" t="s">
        <v>55</v>
      </c>
    </row>
    <row r="24" spans="1:5" x14ac:dyDescent="0.25">
      <c r="A24" s="16">
        <v>2</v>
      </c>
      <c r="B24" s="17" t="s">
        <v>56</v>
      </c>
      <c r="C24" s="19" t="s">
        <v>53</v>
      </c>
      <c r="D24" s="24">
        <v>2.5694444444444447E-2</v>
      </c>
      <c r="E24" s="16" t="s">
        <v>55</v>
      </c>
    </row>
    <row r="25" spans="1:5" x14ac:dyDescent="0.25">
      <c r="A25" s="16">
        <v>3</v>
      </c>
      <c r="B25" s="17" t="s">
        <v>6</v>
      </c>
      <c r="C25" s="17" t="s">
        <v>51</v>
      </c>
      <c r="D25" s="24">
        <v>2.8472222222222222E-2</v>
      </c>
      <c r="E25" s="21">
        <v>1</v>
      </c>
    </row>
    <row r="26" spans="1:5" x14ac:dyDescent="0.25">
      <c r="A26" s="16">
        <v>4</v>
      </c>
      <c r="B26" s="17" t="s">
        <v>58</v>
      </c>
      <c r="C26" s="20" t="s">
        <v>38</v>
      </c>
      <c r="D26" s="22">
        <v>3.15625E-2</v>
      </c>
      <c r="E26" s="21">
        <v>2</v>
      </c>
    </row>
    <row r="27" spans="1:5" x14ac:dyDescent="0.25">
      <c r="A27" s="16">
        <v>5</v>
      </c>
      <c r="B27" s="17" t="s">
        <v>59</v>
      </c>
      <c r="C27" s="19" t="s">
        <v>50</v>
      </c>
      <c r="D27" s="23">
        <v>3.1817129629629633E-2</v>
      </c>
      <c r="E27" s="21">
        <v>3</v>
      </c>
    </row>
    <row r="28" spans="1:5" x14ac:dyDescent="0.25">
      <c r="A28" s="16">
        <v>6</v>
      </c>
      <c r="B28" s="17" t="s">
        <v>8</v>
      </c>
      <c r="C28" s="17" t="s">
        <v>48</v>
      </c>
      <c r="D28" s="24">
        <v>3.888888888888889E-2</v>
      </c>
      <c r="E28" s="16">
        <v>4</v>
      </c>
    </row>
    <row r="29" spans="1:5" x14ac:dyDescent="0.25">
      <c r="A29" s="16">
        <v>7</v>
      </c>
      <c r="B29" s="17" t="s">
        <v>21</v>
      </c>
      <c r="C29" s="17" t="s">
        <v>46</v>
      </c>
      <c r="D29" s="24">
        <v>4.2361111111111106E-2</v>
      </c>
      <c r="E29" s="16">
        <v>5</v>
      </c>
    </row>
    <row r="30" spans="1:5" x14ac:dyDescent="0.25">
      <c r="A30" s="16">
        <v>8</v>
      </c>
      <c r="B30" s="17" t="s">
        <v>6</v>
      </c>
      <c r="C30" s="17" t="s">
        <v>49</v>
      </c>
      <c r="D30" s="24">
        <v>4.5138888888888888E-2</v>
      </c>
      <c r="E30" s="16">
        <v>6</v>
      </c>
    </row>
    <row r="31" spans="1:5" x14ac:dyDescent="0.25">
      <c r="A31" s="16">
        <v>9</v>
      </c>
      <c r="B31" s="17" t="s">
        <v>26</v>
      </c>
      <c r="C31" s="17" t="s">
        <v>42</v>
      </c>
      <c r="D31" s="24">
        <v>4.5138888888888888E-2</v>
      </c>
      <c r="E31" s="16">
        <v>6</v>
      </c>
    </row>
    <row r="32" spans="1:5" x14ac:dyDescent="0.25">
      <c r="A32" s="16">
        <v>10</v>
      </c>
      <c r="B32" s="17" t="s">
        <v>29</v>
      </c>
      <c r="C32" s="17" t="s">
        <v>41</v>
      </c>
      <c r="D32" s="24">
        <v>4.5833333333333337E-2</v>
      </c>
      <c r="E32" s="16">
        <v>8</v>
      </c>
    </row>
    <row r="33" spans="1:5" x14ac:dyDescent="0.25">
      <c r="A33" s="16">
        <v>11</v>
      </c>
      <c r="B33" s="17" t="s">
        <v>22</v>
      </c>
      <c r="C33" s="17" t="s">
        <v>40</v>
      </c>
      <c r="D33" s="24">
        <v>5.2083333333333336E-2</v>
      </c>
      <c r="E33" s="16">
        <v>9</v>
      </c>
    </row>
    <row r="34" spans="1:5" x14ac:dyDescent="0.25">
      <c r="A34" s="16">
        <v>12</v>
      </c>
      <c r="B34" s="18" t="s">
        <v>20</v>
      </c>
      <c r="C34" s="17" t="s">
        <v>43</v>
      </c>
      <c r="D34" s="24">
        <v>5.2083333333333336E-2</v>
      </c>
      <c r="E34" s="16">
        <v>9</v>
      </c>
    </row>
    <row r="35" spans="1:5" x14ac:dyDescent="0.25">
      <c r="A35" s="16">
        <v>13</v>
      </c>
      <c r="B35" s="17" t="s">
        <v>56</v>
      </c>
      <c r="C35" s="19" t="s">
        <v>54</v>
      </c>
      <c r="D35" s="24">
        <v>6.1805555555555558E-2</v>
      </c>
      <c r="E35" s="16" t="s">
        <v>55</v>
      </c>
    </row>
    <row r="36" spans="1:5" x14ac:dyDescent="0.25">
      <c r="A36" s="16">
        <v>14</v>
      </c>
      <c r="B36" s="17" t="s">
        <v>25</v>
      </c>
      <c r="C36" s="17" t="s">
        <v>37</v>
      </c>
      <c r="D36" s="24">
        <v>7.9166666666666663E-2</v>
      </c>
      <c r="E36" s="16">
        <v>11</v>
      </c>
    </row>
    <row r="37" spans="1:5" x14ac:dyDescent="0.25">
      <c r="A37" s="16">
        <v>15</v>
      </c>
      <c r="B37" s="17" t="s">
        <v>5</v>
      </c>
      <c r="C37" s="17" t="s">
        <v>44</v>
      </c>
      <c r="D37" s="24">
        <v>9.0972222222222218E-2</v>
      </c>
      <c r="E37" s="16">
        <v>12</v>
      </c>
    </row>
    <row r="38" spans="1:5" x14ac:dyDescent="0.25">
      <c r="A38" s="16">
        <v>16</v>
      </c>
      <c r="B38" s="17" t="s">
        <v>27</v>
      </c>
      <c r="C38" s="17" t="s">
        <v>45</v>
      </c>
      <c r="D38" s="24">
        <v>9.6527777777777768E-2</v>
      </c>
      <c r="E38" s="16">
        <v>13</v>
      </c>
    </row>
    <row r="39" spans="1:5" x14ac:dyDescent="0.25">
      <c r="A39" s="16">
        <v>17</v>
      </c>
      <c r="B39" s="17" t="s">
        <v>60</v>
      </c>
      <c r="C39" s="17" t="s">
        <v>47</v>
      </c>
      <c r="D39" s="24">
        <v>0.12013888888888889</v>
      </c>
      <c r="E39" s="16">
        <v>14</v>
      </c>
    </row>
    <row r="40" spans="1:5" x14ac:dyDescent="0.25">
      <c r="A40" s="16">
        <v>18</v>
      </c>
      <c r="B40" s="17" t="s">
        <v>23</v>
      </c>
      <c r="C40" s="17" t="s">
        <v>39</v>
      </c>
      <c r="D40" s="25" t="s">
        <v>57</v>
      </c>
      <c r="E40" s="16">
        <v>15</v>
      </c>
    </row>
  </sheetData>
  <sortState ref="B4:E18">
    <sortCondition ref="D4:D18"/>
  </sortState>
  <mergeCells count="2">
    <mergeCell ref="B1:E1"/>
    <mergeCell ref="A21:E21"/>
  </mergeCells>
  <printOptions horizont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Итоговый протокол</vt:lpstr>
      <vt:lpstr>Скалолазание - личка</vt:lpstr>
      <vt:lpstr>'Итоговый протокол'!Область_печати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2022-06-14T05:37:29Z</dcterms:modified>
</cp:coreProperties>
</file>